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design.sharepoint.com/sites/SALESextern/Freigegebene Dokumente/SHADESIGN - DOWNLOAD AREA/1_SHADE Schatten-System/"/>
    </mc:Choice>
  </mc:AlternateContent>
  <xr:revisionPtr revIDLastSave="7" documentId="13_ncr:1_{6198328F-4CB3-4FA1-A63D-84F5C5F5AB34}" xr6:coauthVersionLast="47" xr6:coauthVersionMax="47" xr10:uidLastSave="{EB47511D-ED8D-4BEA-BF29-19717FD20D7F}"/>
  <bookViews>
    <workbookView xWindow="-120" yWindow="-120" windowWidth="29040" windowHeight="15840" xr2:uid="{DCE86799-3221-4476-9909-768B765B4182}"/>
  </bookViews>
  <sheets>
    <sheet name="Tabelle1" sheetId="1" r:id="rId1"/>
  </sheets>
  <definedNames>
    <definedName name="_xlnm.Print_Area" localSheetId="0">Tabelle1!$A$5:$N$33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F31" i="1" s="1"/>
  <c r="H11" i="1"/>
  <c r="F15" i="1" s="1"/>
  <c r="F32" i="1" l="1"/>
  <c r="F18" i="1"/>
  <c r="F19" i="1"/>
  <c r="F16" i="1"/>
</calcChain>
</file>

<file path=xl/sharedStrings.xml><?xml version="1.0" encoding="utf-8"?>
<sst xmlns="http://schemas.openxmlformats.org/spreadsheetml/2006/main" count="41" uniqueCount="24">
  <si>
    <t>Berechnung des Ausfalles einer SHADE Anlage</t>
  </si>
  <si>
    <t>Montagehöhe der Segelanbindungsschiene</t>
  </si>
  <si>
    <t>Säulenlänge (gemessen von Terassenniveau)</t>
  </si>
  <si>
    <t xml:space="preserve">Säulenwinkel </t>
  </si>
  <si>
    <t>[cm]</t>
  </si>
  <si>
    <t>[Grad]</t>
  </si>
  <si>
    <t>Abstand von Montagewand zur Bodenplatte</t>
  </si>
  <si>
    <t>Errechnete Direktlinie (Wandmontage zur Säulenspitze)</t>
  </si>
  <si>
    <t>Neigung der Direktlinie zur horizontalen</t>
  </si>
  <si>
    <t>Tuchausfall für Standardsäulen</t>
  </si>
  <si>
    <t>Tuchausfall für HöV-Säulen</t>
  </si>
  <si>
    <t>DIESER CALCULATOR IST NICHT FÜR GEKRÖPFTE SÄULEN AUSGELEGT</t>
  </si>
  <si>
    <t>EINGABEBLOCK</t>
  </si>
  <si>
    <t>AUSGABEBLOCK</t>
  </si>
  <si>
    <t>Ermittlung der Distanz von Wand zu Mitte Rohrschaft bei geg. Ausfall</t>
  </si>
  <si>
    <t xml:space="preserve">Anlagenausfall </t>
  </si>
  <si>
    <t xml:space="preserve">Abstand von Wand zu Mitte Rohrschaft bei HöV-Säulen </t>
  </si>
  <si>
    <t xml:space="preserve">Abstand von Wand zu Mitte Rohrschaft bei Standardsäulen </t>
  </si>
  <si>
    <t>Calculator SHADE Ausfall</t>
  </si>
  <si>
    <t>SHADESIGN GmbH</t>
  </si>
  <si>
    <t>Bruckmühler Straße 29</t>
  </si>
  <si>
    <t>83059 Bruckmühl</t>
  </si>
  <si>
    <t>info@shadesign.com</t>
  </si>
  <si>
    <t>+49 8061 98945-0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</si>
</sst>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4">
    <xf numFmtId="0" fontId="0" fillId="0" borderId="0" xfId="0"/>
    <xf numFmtId="1" fontId="2" fillId="4" borderId="2" xfId="0" applyNumberFormat="1" applyFont="1" applyFill="1" applyBorder="1"/>
    <xf numFmtId="0" fontId="2" fillId="3" borderId="4" xfId="1" applyFont="1" applyFill="1" applyBorder="1"/>
    <xf numFmtId="2" fontId="0" fillId="4" borderId="2" xfId="0" applyNumberFormat="1" applyFill="1" applyBorder="1"/>
    <xf numFmtId="0" fontId="2" fillId="3" borderId="1" xfId="1" applyFont="1" applyFill="1"/>
    <xf numFmtId="0" fontId="0" fillId="4" borderId="9" xfId="0" applyFill="1" applyBorder="1"/>
    <xf numFmtId="0" fontId="2" fillId="4" borderId="9" xfId="0" applyFont="1" applyFill="1" applyBorder="1"/>
    <xf numFmtId="0" fontId="2" fillId="3" borderId="2" xfId="1" applyFont="1" applyFill="1" applyBorder="1"/>
    <xf numFmtId="0" fontId="0" fillId="4" borderId="16" xfId="0" applyFill="1" applyBorder="1"/>
    <xf numFmtId="1" fontId="0" fillId="4" borderId="2" xfId="0" applyNumberFormat="1" applyFill="1" applyBorder="1"/>
    <xf numFmtId="1" fontId="0" fillId="4" borderId="15" xfId="0" applyNumberFormat="1" applyFill="1" applyBorder="1"/>
    <xf numFmtId="0" fontId="0" fillId="7" borderId="0" xfId="0" applyFill="1"/>
    <xf numFmtId="0" fontId="0" fillId="7" borderId="11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20" xfId="0" applyFill="1" applyBorder="1"/>
    <xf numFmtId="0" fontId="0" fillId="7" borderId="21" xfId="0" applyFill="1" applyBorder="1"/>
    <xf numFmtId="0" fontId="0" fillId="7" borderId="22" xfId="0" applyFill="1" applyBorder="1"/>
    <xf numFmtId="0" fontId="0" fillId="7" borderId="23" xfId="0" applyFill="1" applyBorder="1"/>
    <xf numFmtId="49" fontId="0" fillId="7" borderId="24" xfId="0" applyNumberFormat="1" applyFill="1" applyBorder="1"/>
    <xf numFmtId="0" fontId="0" fillId="7" borderId="25" xfId="0" applyFill="1" applyBorder="1"/>
    <xf numFmtId="0" fontId="5" fillId="0" borderId="0" xfId="0" applyFont="1" applyAlignment="1">
      <alignment horizontal="center" vertical="center"/>
    </xf>
    <xf numFmtId="0" fontId="0" fillId="7" borderId="8" xfId="0" applyFill="1" applyBorder="1" applyAlignment="1">
      <alignment horizontal="left" indent="1"/>
    </xf>
    <xf numFmtId="0" fontId="0" fillId="7" borderId="2" xfId="0" applyFill="1" applyBorder="1" applyAlignment="1">
      <alignment horizontal="left" indent="1"/>
    </xf>
    <xf numFmtId="0" fontId="0" fillId="6" borderId="8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7" borderId="10" xfId="0" applyFill="1" applyBorder="1" applyAlignment="1">
      <alignment horizontal="left" indent="1"/>
    </xf>
    <xf numFmtId="0" fontId="0" fillId="7" borderId="3" xfId="0" applyFill="1" applyBorder="1" applyAlignment="1">
      <alignment horizontal="left" indent="1"/>
    </xf>
  </cellXfs>
  <cellStyles count="2">
    <cellStyle name="Eingabe" xfId="1" builtinId="2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429911</xdr:colOff>
      <xdr:row>5</xdr:row>
      <xdr:rowOff>78539</xdr:rowOff>
    </xdr:from>
    <xdr:to>
      <xdr:col>12</xdr:col>
      <xdr:colOff>754881</xdr:colOff>
      <xdr:row>21</xdr:row>
      <xdr:rowOff>56871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C0B85D3-452A-B089-B557-749E81C6B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9711" y="811964"/>
          <a:ext cx="3372970" cy="2902507"/>
        </a:xfrm>
        <a:prstGeom prst="rect">
          <a:avLst/>
        </a:prstGeom>
      </xdr:spPr>
    </xdr:pic>
    <xdr:clientData/>
  </xdr:twoCellAnchor>
  <xdr:twoCellAnchor editAs="oneCell">
    <xdr:from>
      <xdr:col>12</xdr:col>
      <xdr:colOff>516410</xdr:colOff>
      <xdr:row>0</xdr:row>
      <xdr:rowOff>92077</xdr:rowOff>
    </xdr:from>
    <xdr:to>
      <xdr:col>13</xdr:col>
      <xdr:colOff>590550</xdr:colOff>
      <xdr:row>3</xdr:row>
      <xdr:rowOff>87448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DCF7870-C3D2-8D9C-1CDB-55D112274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84210" y="92077"/>
          <a:ext cx="836140" cy="53512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64A5-F5BB-4E7C-BE04-73E3A159800B}">
  <dimension ref="A1:N39"/>
  <sheetViews>
    <sheetView tabSelected="1" zoomScaleNormal="100" workbookViewId="0">
      <selection activeCell="F28" sqref="F28"/>
    </sheetView>
  </sheetViews>
  <sheetFormatPr baseColWidth="10" defaultRowHeight="15" x14ac:dyDescent="0.25"/>
  <cols>
    <col min="5" max="5" width="18.140625" customWidth="1"/>
    <col min="6" max="6" width="13" bestFit="1" customWidth="1"/>
    <col min="7" max="7" width="11.42578125" customWidth="1"/>
    <col min="8" max="8" width="11.42578125" hidden="1" customWidth="1"/>
  </cols>
  <sheetData>
    <row r="1" spans="1:14" x14ac:dyDescent="0.25">
      <c r="A1" s="22" t="s">
        <v>18</v>
      </c>
      <c r="B1" s="22"/>
      <c r="C1" s="22"/>
      <c r="D1" s="22"/>
      <c r="E1" s="22"/>
    </row>
    <row r="2" spans="1:14" x14ac:dyDescent="0.25">
      <c r="A2" s="22"/>
      <c r="B2" s="22"/>
      <c r="C2" s="22"/>
      <c r="D2" s="22"/>
      <c r="E2" s="22"/>
    </row>
    <row r="5" spans="1:14" ht="15.75" thickBo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5">
      <c r="A6" s="11"/>
      <c r="B6" s="32" t="s">
        <v>0</v>
      </c>
      <c r="C6" s="33"/>
      <c r="D6" s="33"/>
      <c r="E6" s="33"/>
      <c r="F6" s="33"/>
      <c r="G6" s="34"/>
      <c r="H6" s="11"/>
      <c r="I6" s="11"/>
      <c r="J6" s="11"/>
      <c r="K6" s="11"/>
      <c r="L6" s="11"/>
      <c r="M6" s="11"/>
      <c r="N6" s="11"/>
    </row>
    <row r="7" spans="1:14" x14ac:dyDescent="0.25">
      <c r="A7" s="11"/>
      <c r="B7" s="35"/>
      <c r="C7" s="36"/>
      <c r="D7" s="36"/>
      <c r="E7" s="36"/>
      <c r="F7" s="36"/>
      <c r="G7" s="37"/>
      <c r="H7" s="11"/>
      <c r="I7" s="11"/>
      <c r="J7" s="11"/>
      <c r="K7" s="11"/>
      <c r="L7" s="11"/>
      <c r="M7" s="11"/>
      <c r="N7" s="11"/>
    </row>
    <row r="8" spans="1:14" ht="15.75" x14ac:dyDescent="0.25">
      <c r="A8" s="11"/>
      <c r="B8" s="44" t="s">
        <v>12</v>
      </c>
      <c r="C8" s="45"/>
      <c r="D8" s="45"/>
      <c r="E8" s="45"/>
      <c r="F8" s="45"/>
      <c r="G8" s="46"/>
      <c r="H8" s="11"/>
      <c r="I8" s="11"/>
      <c r="J8" s="11"/>
      <c r="K8" s="11"/>
      <c r="L8" s="11"/>
      <c r="M8" s="11"/>
      <c r="N8" s="11"/>
    </row>
    <row r="9" spans="1:14" x14ac:dyDescent="0.25">
      <c r="A9" s="11"/>
      <c r="B9" s="52" t="s">
        <v>1</v>
      </c>
      <c r="C9" s="53"/>
      <c r="D9" s="53"/>
      <c r="E9" s="53"/>
      <c r="F9" s="2">
        <v>300</v>
      </c>
      <c r="G9" s="12" t="s">
        <v>4</v>
      </c>
      <c r="H9" s="11"/>
      <c r="I9" s="11"/>
      <c r="J9" s="11"/>
      <c r="K9" s="11"/>
      <c r="L9" s="11"/>
      <c r="M9" s="11"/>
      <c r="N9" s="11"/>
    </row>
    <row r="10" spans="1:14" x14ac:dyDescent="0.25">
      <c r="A10" s="11"/>
      <c r="B10" s="23" t="s">
        <v>2</v>
      </c>
      <c r="C10" s="24"/>
      <c r="D10" s="24"/>
      <c r="E10" s="24"/>
      <c r="F10" s="4">
        <v>245</v>
      </c>
      <c r="G10" s="13" t="s">
        <v>4</v>
      </c>
      <c r="H10" s="11"/>
      <c r="I10" s="11"/>
      <c r="J10" s="11"/>
      <c r="K10" s="11"/>
      <c r="L10" s="11"/>
      <c r="M10" s="11"/>
      <c r="N10" s="11"/>
    </row>
    <row r="11" spans="1:14" x14ac:dyDescent="0.25">
      <c r="A11" s="11"/>
      <c r="B11" s="23" t="s">
        <v>3</v>
      </c>
      <c r="C11" s="24"/>
      <c r="D11" s="24"/>
      <c r="E11" s="24"/>
      <c r="F11" s="4">
        <v>5</v>
      </c>
      <c r="G11" s="13" t="s">
        <v>5</v>
      </c>
      <c r="H11" s="11">
        <f>RADIANS(F11)</f>
        <v>8.7266462599716474E-2</v>
      </c>
      <c r="I11" s="11"/>
      <c r="J11" s="11"/>
      <c r="K11" s="11"/>
      <c r="L11" s="11"/>
      <c r="M11" s="11"/>
      <c r="N11" s="11"/>
    </row>
    <row r="12" spans="1:14" x14ac:dyDescent="0.25">
      <c r="A12" s="11"/>
      <c r="B12" s="23" t="s">
        <v>6</v>
      </c>
      <c r="C12" s="24"/>
      <c r="D12" s="24"/>
      <c r="E12" s="24"/>
      <c r="F12" s="4">
        <v>280</v>
      </c>
      <c r="G12" s="13" t="s">
        <v>4</v>
      </c>
      <c r="H12" s="11"/>
      <c r="I12" s="11"/>
      <c r="J12" s="11"/>
      <c r="K12" s="11"/>
      <c r="L12" s="11"/>
      <c r="M12" s="11"/>
      <c r="N12" s="11"/>
    </row>
    <row r="13" spans="1:14" x14ac:dyDescent="0.25">
      <c r="A13" s="11"/>
      <c r="B13" s="14"/>
      <c r="C13" s="11"/>
      <c r="D13" s="11"/>
      <c r="E13" s="11"/>
      <c r="F13" s="11"/>
      <c r="G13" s="15"/>
      <c r="H13" s="11"/>
      <c r="I13" s="11"/>
      <c r="J13" s="11"/>
      <c r="K13" s="11"/>
      <c r="L13" s="11"/>
      <c r="M13" s="11"/>
      <c r="N13" s="11"/>
    </row>
    <row r="14" spans="1:14" x14ac:dyDescent="0.25">
      <c r="A14" s="11"/>
      <c r="B14" s="25" t="s">
        <v>13</v>
      </c>
      <c r="C14" s="26"/>
      <c r="D14" s="26"/>
      <c r="E14" s="26"/>
      <c r="F14" s="26"/>
      <c r="G14" s="27"/>
      <c r="H14" s="11"/>
      <c r="I14" s="11"/>
      <c r="J14" s="11"/>
      <c r="K14" s="11"/>
      <c r="L14" s="11"/>
      <c r="M14" s="11"/>
      <c r="N14" s="11"/>
    </row>
    <row r="15" spans="1:14" x14ac:dyDescent="0.25">
      <c r="A15" s="11"/>
      <c r="B15" s="50" t="s">
        <v>7</v>
      </c>
      <c r="C15" s="51"/>
      <c r="D15" s="51"/>
      <c r="E15" s="51"/>
      <c r="F15" s="3">
        <f>SQRT((F12+(SIN(H11)*F10))^2+(F9-(COS(H11)*F10))^2)</f>
        <v>306.49983243958241</v>
      </c>
      <c r="G15" s="5" t="s">
        <v>4</v>
      </c>
      <c r="H15" s="11"/>
      <c r="I15" s="11"/>
      <c r="J15" s="11"/>
      <c r="K15" s="11"/>
      <c r="L15" s="11"/>
      <c r="M15" s="11"/>
      <c r="N15" s="11"/>
    </row>
    <row r="16" spans="1:14" x14ac:dyDescent="0.25">
      <c r="A16" s="11"/>
      <c r="B16" s="50" t="s">
        <v>8</v>
      </c>
      <c r="C16" s="51"/>
      <c r="D16" s="51"/>
      <c r="E16" s="51"/>
      <c r="F16" s="3">
        <f>DEGREES(TAN((F9-(COS(H11)*F10))/(F12+(SIN(H11)*F10))))</f>
        <v>10.758135425588076</v>
      </c>
      <c r="G16" s="5" t="s">
        <v>5</v>
      </c>
      <c r="H16" s="11"/>
      <c r="I16" s="11"/>
      <c r="J16" s="11"/>
      <c r="K16" s="11"/>
      <c r="L16" s="11"/>
      <c r="M16" s="11"/>
      <c r="N16" s="11"/>
    </row>
    <row r="17" spans="1:14" x14ac:dyDescent="0.25">
      <c r="A17" s="11"/>
      <c r="B17" s="14"/>
      <c r="C17" s="11"/>
      <c r="D17" s="11"/>
      <c r="E17" s="11"/>
      <c r="F17" s="11"/>
      <c r="G17" s="15"/>
      <c r="H17" s="11"/>
      <c r="I17" s="11"/>
      <c r="J17" s="11"/>
      <c r="K17" s="11"/>
      <c r="L17" s="11"/>
      <c r="M17" s="11"/>
      <c r="N17" s="11"/>
    </row>
    <row r="18" spans="1:14" x14ac:dyDescent="0.25">
      <c r="A18" s="11"/>
      <c r="B18" s="28" t="s">
        <v>9</v>
      </c>
      <c r="C18" s="29"/>
      <c r="D18" s="29"/>
      <c r="E18" s="29"/>
      <c r="F18" s="1">
        <f>IF(F15-15&lt;=600,F15-15,600)</f>
        <v>291.49983243958241</v>
      </c>
      <c r="G18" s="6" t="s">
        <v>4</v>
      </c>
      <c r="H18" s="11"/>
      <c r="I18" s="11"/>
      <c r="J18" s="11"/>
      <c r="K18" s="11"/>
      <c r="L18" s="11"/>
      <c r="M18" s="11"/>
      <c r="N18" s="11"/>
    </row>
    <row r="19" spans="1:14" x14ac:dyDescent="0.25">
      <c r="A19" s="11"/>
      <c r="B19" s="28" t="s">
        <v>10</v>
      </c>
      <c r="C19" s="29"/>
      <c r="D19" s="29"/>
      <c r="E19" s="29"/>
      <c r="F19" s="1">
        <f>IF(F15-30&lt;=600,F15-30,600)</f>
        <v>276.49983243958241</v>
      </c>
      <c r="G19" s="6" t="s">
        <v>4</v>
      </c>
      <c r="H19" s="11"/>
      <c r="I19" s="11"/>
      <c r="J19" s="11"/>
      <c r="K19" s="11"/>
      <c r="L19" s="11"/>
      <c r="M19" s="11"/>
      <c r="N19" s="11"/>
    </row>
    <row r="20" spans="1:14" x14ac:dyDescent="0.25">
      <c r="A20" s="11"/>
      <c r="B20" s="14"/>
      <c r="C20" s="11"/>
      <c r="D20" s="11"/>
      <c r="E20" s="11"/>
      <c r="F20" s="11"/>
      <c r="G20" s="15"/>
      <c r="H20" s="11"/>
      <c r="I20" s="11"/>
      <c r="J20" s="11"/>
      <c r="K20" s="11"/>
      <c r="L20" s="11"/>
      <c r="M20" s="11"/>
      <c r="N20" s="11"/>
    </row>
    <row r="21" spans="1:14" ht="15.75" thickBot="1" x14ac:dyDescent="0.3">
      <c r="A21" s="11"/>
      <c r="B21" s="47" t="s">
        <v>11</v>
      </c>
      <c r="C21" s="48"/>
      <c r="D21" s="48"/>
      <c r="E21" s="48"/>
      <c r="F21" s="48"/>
      <c r="G21" s="49"/>
      <c r="H21" s="11"/>
      <c r="I21" s="11"/>
      <c r="J21" s="11"/>
      <c r="K21" s="11"/>
      <c r="L21" s="11"/>
      <c r="M21" s="11"/>
      <c r="N21" s="11"/>
    </row>
    <row r="22" spans="1:14" ht="15.75" thickBo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23.25" customHeight="1" x14ac:dyDescent="0.25">
      <c r="A23" s="11"/>
      <c r="B23" s="38" t="s">
        <v>14</v>
      </c>
      <c r="C23" s="39"/>
      <c r="D23" s="39"/>
      <c r="E23" s="39"/>
      <c r="F23" s="39"/>
      <c r="G23" s="40"/>
      <c r="H23" s="11"/>
      <c r="I23" s="11"/>
      <c r="J23" s="11"/>
      <c r="K23" s="11"/>
      <c r="L23" s="11"/>
      <c r="M23" s="11"/>
      <c r="N23" s="11"/>
    </row>
    <row r="24" spans="1:14" ht="19.5" customHeight="1" x14ac:dyDescent="0.25">
      <c r="A24" s="11"/>
      <c r="B24" s="41"/>
      <c r="C24" s="42"/>
      <c r="D24" s="42"/>
      <c r="E24" s="42"/>
      <c r="F24" s="42"/>
      <c r="G24" s="43"/>
      <c r="H24" s="11"/>
      <c r="I24" s="11"/>
      <c r="J24" s="11"/>
      <c r="K24" s="11"/>
      <c r="L24" s="11"/>
      <c r="M24" s="11"/>
      <c r="N24" s="11"/>
    </row>
    <row r="25" spans="1:14" ht="15.75" x14ac:dyDescent="0.25">
      <c r="A25" s="11"/>
      <c r="B25" s="44" t="s">
        <v>12</v>
      </c>
      <c r="C25" s="45"/>
      <c r="D25" s="45"/>
      <c r="E25" s="45"/>
      <c r="F25" s="45"/>
      <c r="G25" s="46"/>
      <c r="H25" s="11"/>
      <c r="I25" s="11"/>
      <c r="J25" s="11"/>
      <c r="K25" s="11"/>
      <c r="L25" s="11"/>
      <c r="M25" s="11"/>
      <c r="N25" s="11"/>
    </row>
    <row r="26" spans="1:14" x14ac:dyDescent="0.25">
      <c r="A26" s="11"/>
      <c r="B26" s="23" t="s">
        <v>15</v>
      </c>
      <c r="C26" s="24"/>
      <c r="D26" s="24"/>
      <c r="E26" s="24"/>
      <c r="F26" s="7">
        <v>300</v>
      </c>
      <c r="G26" s="13" t="s">
        <v>4</v>
      </c>
      <c r="H26" s="11"/>
      <c r="I26" s="11"/>
      <c r="J26" s="11"/>
      <c r="K26" s="11"/>
      <c r="L26" s="11"/>
      <c r="M26" s="11"/>
      <c r="N26" s="11"/>
    </row>
    <row r="27" spans="1:14" x14ac:dyDescent="0.25">
      <c r="A27" s="11"/>
      <c r="B27" s="23" t="s">
        <v>1</v>
      </c>
      <c r="C27" s="24"/>
      <c r="D27" s="24"/>
      <c r="E27" s="24"/>
      <c r="F27" s="7">
        <v>250</v>
      </c>
      <c r="G27" s="13" t="s">
        <v>4</v>
      </c>
      <c r="H27" s="11"/>
      <c r="I27" s="11"/>
      <c r="J27" s="11"/>
      <c r="K27" s="11"/>
      <c r="L27" s="11"/>
      <c r="M27" s="11"/>
      <c r="N27" s="11"/>
    </row>
    <row r="28" spans="1:14" x14ac:dyDescent="0.25">
      <c r="A28" s="11"/>
      <c r="B28" s="23" t="s">
        <v>2</v>
      </c>
      <c r="C28" s="24"/>
      <c r="D28" s="24"/>
      <c r="E28" s="24"/>
      <c r="F28" s="7">
        <v>230</v>
      </c>
      <c r="G28" s="13" t="s">
        <v>4</v>
      </c>
      <c r="H28" s="11"/>
      <c r="I28" s="11"/>
      <c r="J28" s="11"/>
      <c r="K28" s="11"/>
      <c r="L28" s="11"/>
      <c r="M28" s="11"/>
      <c r="N28" s="11"/>
    </row>
    <row r="29" spans="1:14" x14ac:dyDescent="0.25">
      <c r="A29" s="11"/>
      <c r="B29" s="23" t="s">
        <v>3</v>
      </c>
      <c r="C29" s="24"/>
      <c r="D29" s="24"/>
      <c r="E29" s="24"/>
      <c r="F29" s="7">
        <v>5</v>
      </c>
      <c r="G29" s="13" t="s">
        <v>5</v>
      </c>
      <c r="H29" s="11">
        <f>RADIANS(F29)</f>
        <v>8.7266462599716474E-2</v>
      </c>
      <c r="I29" s="11"/>
      <c r="J29" s="11"/>
      <c r="K29" s="11"/>
      <c r="L29" s="11"/>
      <c r="M29" s="11"/>
      <c r="N29" s="11"/>
    </row>
    <row r="30" spans="1:14" x14ac:dyDescent="0.25">
      <c r="A30" s="11"/>
      <c r="B30" s="25" t="s">
        <v>13</v>
      </c>
      <c r="C30" s="26"/>
      <c r="D30" s="26"/>
      <c r="E30" s="26"/>
      <c r="F30" s="26"/>
      <c r="G30" s="27"/>
      <c r="H30" s="11"/>
      <c r="I30" s="11"/>
      <c r="J30" s="11"/>
      <c r="K30" s="11"/>
      <c r="L30" s="11"/>
      <c r="M30" s="11"/>
      <c r="N30" s="11"/>
    </row>
    <row r="31" spans="1:14" x14ac:dyDescent="0.25">
      <c r="A31" s="11"/>
      <c r="B31" s="28" t="s">
        <v>16</v>
      </c>
      <c r="C31" s="29"/>
      <c r="D31" s="29"/>
      <c r="E31" s="29"/>
      <c r="F31" s="9">
        <f>SQRT((F26+30)^2-(F27-(F28*COS(H29)))^2)-(F28*SIN(H29))</f>
        <v>309.29325248515636</v>
      </c>
      <c r="G31" s="5" t="s">
        <v>4</v>
      </c>
      <c r="H31" s="11"/>
      <c r="I31" s="11"/>
      <c r="J31" s="11"/>
      <c r="K31" s="11"/>
      <c r="L31" s="11"/>
      <c r="M31" s="11"/>
      <c r="N31" s="11"/>
    </row>
    <row r="32" spans="1:14" ht="15.75" thickBot="1" x14ac:dyDescent="0.3">
      <c r="A32" s="11"/>
      <c r="B32" s="30" t="s">
        <v>17</v>
      </c>
      <c r="C32" s="31"/>
      <c r="D32" s="31"/>
      <c r="E32" s="31"/>
      <c r="F32" s="10">
        <f>SQRT((F26+15)^2-(F27-(F28*COS(H29)))^2)-(F28*SIN(H29))</f>
        <v>294.26171202937144</v>
      </c>
      <c r="G32" s="8" t="s">
        <v>4</v>
      </c>
      <c r="H32" s="11"/>
      <c r="I32" s="11"/>
      <c r="J32" s="11"/>
      <c r="K32" s="11"/>
      <c r="L32" s="11"/>
      <c r="M32" s="11"/>
      <c r="N32" s="11"/>
    </row>
    <row r="33" spans="1:14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5" spans="1:14" x14ac:dyDescent="0.25">
      <c r="M35" s="16" t="s">
        <v>19</v>
      </c>
      <c r="N35" s="17"/>
    </row>
    <row r="36" spans="1:14" x14ac:dyDescent="0.25">
      <c r="M36" s="18" t="s">
        <v>20</v>
      </c>
      <c r="N36" s="19"/>
    </row>
    <row r="37" spans="1:14" x14ac:dyDescent="0.25">
      <c r="M37" s="18" t="s">
        <v>21</v>
      </c>
      <c r="N37" s="19"/>
    </row>
    <row r="38" spans="1:14" x14ac:dyDescent="0.25">
      <c r="M38" s="18" t="s">
        <v>22</v>
      </c>
      <c r="N38" s="19"/>
    </row>
    <row r="39" spans="1:14" x14ac:dyDescent="0.25">
      <c r="M39" s="20" t="s">
        <v>23</v>
      </c>
      <c r="N39" s="21"/>
    </row>
  </sheetData>
  <mergeCells count="22">
    <mergeCell ref="B32:E32"/>
    <mergeCell ref="B6:G7"/>
    <mergeCell ref="B23:G24"/>
    <mergeCell ref="B25:G25"/>
    <mergeCell ref="B26:E26"/>
    <mergeCell ref="B27:E27"/>
    <mergeCell ref="B21:G21"/>
    <mergeCell ref="B8:G8"/>
    <mergeCell ref="B15:E15"/>
    <mergeCell ref="B16:E16"/>
    <mergeCell ref="B18:E18"/>
    <mergeCell ref="B19:E19"/>
    <mergeCell ref="B14:G14"/>
    <mergeCell ref="B10:E10"/>
    <mergeCell ref="B9:E9"/>
    <mergeCell ref="B11:E11"/>
    <mergeCell ref="A1:E2"/>
    <mergeCell ref="B28:E28"/>
    <mergeCell ref="B29:E29"/>
    <mergeCell ref="B30:G30"/>
    <mergeCell ref="B31:E31"/>
    <mergeCell ref="B12:E12"/>
  </mergeCells>
  <conditionalFormatting sqref="F18">
    <cfRule type="cellIs" priority="1" operator="greaterThan">
      <formula>600</formula>
    </cfRule>
  </conditionalFormatting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15baa3-c7a3-4d8a-a24a-a9b50fb90918">
      <Terms xmlns="http://schemas.microsoft.com/office/infopath/2007/PartnerControls"/>
    </lcf76f155ced4ddcb4097134ff3c332f>
    <TaxCatchAll xmlns="3ec92d97-9770-489f-be87-83bb80c2df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8127B5562BAB4CBFE5E1921284CD1C" ma:contentTypeVersion="16" ma:contentTypeDescription="Ein neues Dokument erstellen." ma:contentTypeScope="" ma:versionID="ce60aabfb2f161584a5705f2c6e80535">
  <xsd:schema xmlns:xsd="http://www.w3.org/2001/XMLSchema" xmlns:xs="http://www.w3.org/2001/XMLSchema" xmlns:p="http://schemas.microsoft.com/office/2006/metadata/properties" xmlns:ns2="3ec92d97-9770-489f-be87-83bb80c2df03" xmlns:ns3="b215baa3-c7a3-4d8a-a24a-a9b50fb90918" targetNamespace="http://schemas.microsoft.com/office/2006/metadata/properties" ma:root="true" ma:fieldsID="6ca2db5f0599b2a7603586a46aef89a3" ns2:_="" ns3:_="">
    <xsd:import namespace="3ec92d97-9770-489f-be87-83bb80c2df03"/>
    <xsd:import namespace="b215baa3-c7a3-4d8a-a24a-a9b50fb909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92d97-9770-489f-be87-83bb80c2df0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d9a9834-6035-4f33-98b6-0e7a1725798d}" ma:internalName="TaxCatchAll" ma:showField="CatchAllData" ma:web="3ec92d97-9770-489f-be87-83bb80c2df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5baa3-c7a3-4d8a-a24a-a9b50fb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d6d934be-f5a6-4946-9a3d-63cc294f76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D5680-E2A8-433C-AD9A-4DBA8B497049}">
  <ds:schemaRefs>
    <ds:schemaRef ds:uri="http://schemas.microsoft.com/office/2006/metadata/properties"/>
    <ds:schemaRef ds:uri="http://schemas.microsoft.com/office/infopath/2007/PartnerControls"/>
    <ds:schemaRef ds:uri="d45daa17-c6ad-40df-9993-914eeb3b9604"/>
    <ds:schemaRef ds:uri="763a0777-c065-46c2-b9e4-82aa0c3c1de4"/>
    <ds:schemaRef ds:uri="b215baa3-c7a3-4d8a-a24a-a9b50fb90918"/>
    <ds:schemaRef ds:uri="3ec92d97-9770-489f-be87-83bb80c2df03"/>
  </ds:schemaRefs>
</ds:datastoreItem>
</file>

<file path=customXml/itemProps2.xml><?xml version="1.0" encoding="utf-8"?>
<ds:datastoreItem xmlns:ds="http://schemas.openxmlformats.org/officeDocument/2006/customXml" ds:itemID="{23C0C0E0-BEB1-4149-A752-6575200D6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c92d97-9770-489f-be87-83bb80c2df03"/>
    <ds:schemaRef ds:uri="b215baa3-c7a3-4d8a-a24a-a9b50fb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D9CC40-9D70-413E-A49B-9B700DB14C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Heintel | ShaDesign</dc:creator>
  <cp:lastModifiedBy>Silvia Reh</cp:lastModifiedBy>
  <dcterms:created xsi:type="dcterms:W3CDTF">2024-04-04T12:21:41Z</dcterms:created>
  <dcterms:modified xsi:type="dcterms:W3CDTF">2024-07-08T14:16:03Z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0x010100638127B5562BAB4CBFE5E1921284CD1C</vt:lpwstr>
  </property>
  <property fmtid="{D5CDD505-2E9C-101B-9397-08002B2CF9AE}" pid="3" name="MediaServiceImageTags">
    <vt:lpwstr/>
  </property>
</Properties>
</file>